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inance\Administration\Treasury\Hotel Occupancy Tax\Blank Forms and Publications\Website HOT Forms\Collection Forms\"/>
    </mc:Choice>
  </mc:AlternateContent>
  <xr:revisionPtr revIDLastSave="0" documentId="13_ncr:1_{9760427C-1480-47C0-9EA9-E6092B1DA06E}" xr6:coauthVersionLast="47" xr6:coauthVersionMax="47" xr10:uidLastSave="{00000000-0000-0000-0000-000000000000}"/>
  <workbookProtection workbookAlgorithmName="SHA-512" workbookHashValue="LBXhH9xSysAev3awpB61iW3gSqO0ItgPxoUy6ZcOTbLjn9BQq7qjeKryVbpARVBYbo5vf06aquanXGeSBNxAOA==" workbookSaltValue="Ytt+WnqvXm49fC2CW/0CVw==" workbookSpinCount="100000" lockStructure="1"/>
  <bookViews>
    <workbookView xWindow="43080" yWindow="-120" windowWidth="29040" windowHeight="15840" xr2:uid="{00000000-000D-0000-FFFF-FFFF00000000}"/>
  </bookViews>
  <sheets>
    <sheet name="TPID and HOT Form (Secure)" sheetId="10" r:id="rId1"/>
  </sheets>
  <definedNames>
    <definedName name="_xlnm.Print_Area" localSheetId="0">'TPID and HOT Form (Secure)'!$A$1:$F$53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0" l="1"/>
  <c r="G7" i="10" l="1"/>
  <c r="D38" i="10" l="1"/>
  <c r="E14" i="10" l="1"/>
  <c r="E15" i="10" s="1"/>
  <c r="E7" i="10"/>
  <c r="E16" i="10" l="1"/>
  <c r="E17" i="10" s="1"/>
  <c r="E25" i="10" s="1"/>
  <c r="G4" i="10"/>
  <c r="E21" i="10" s="1"/>
  <c r="E18" i="10"/>
  <c r="E19" i="10"/>
  <c r="E20" i="10"/>
  <c r="E24" i="10"/>
  <c r="E22" i="10" l="1"/>
  <c r="E26" i="10"/>
  <c r="E27" i="10" s="1"/>
  <c r="E31" i="10" s="1"/>
  <c r="E28" i="10" l="1"/>
  <c r="E30" i="10"/>
  <c r="E29" i="10"/>
  <c r="E32" i="10" l="1"/>
  <c r="E33" i="10" s="1"/>
  <c r="F37" i="10" s="1"/>
  <c r="E35" i="10" l="1"/>
  <c r="E34" i="10"/>
  <c r="E23" i="10"/>
  <c r="F38" i="10" s="1"/>
  <c r="F39" i="10" s="1"/>
</calcChain>
</file>

<file path=xl/sharedStrings.xml><?xml version="1.0" encoding="utf-8"?>
<sst xmlns="http://schemas.openxmlformats.org/spreadsheetml/2006/main" count="122" uniqueCount="101">
  <si>
    <t>Total Gross Receipts</t>
  </si>
  <si>
    <t>State Official and Other Exemptions</t>
  </si>
  <si>
    <t>Net Taxable Receipts (A-B)</t>
  </si>
  <si>
    <t>A</t>
  </si>
  <si>
    <t>B</t>
  </si>
  <si>
    <t>B.1</t>
  </si>
  <si>
    <t>B.2</t>
  </si>
  <si>
    <t>B.3</t>
  </si>
  <si>
    <t>C</t>
  </si>
  <si>
    <t>D</t>
  </si>
  <si>
    <t>E</t>
  </si>
  <si>
    <t>January</t>
  </si>
  <si>
    <t>March</t>
  </si>
  <si>
    <t>February</t>
  </si>
  <si>
    <t>April</t>
  </si>
  <si>
    <t>May</t>
  </si>
  <si>
    <t>June</t>
  </si>
  <si>
    <t>August</t>
  </si>
  <si>
    <t>September</t>
  </si>
  <si>
    <t>December</t>
  </si>
  <si>
    <t>July</t>
  </si>
  <si>
    <t>October</t>
  </si>
  <si>
    <t>November</t>
  </si>
  <si>
    <t>Account Number:</t>
  </si>
  <si>
    <t>Due Date:</t>
  </si>
  <si>
    <t>TPID Late Penalty 5% (60 days after due date)</t>
  </si>
  <si>
    <t>TPID Late Penalty 5% (within 30 days after due date)</t>
  </si>
  <si>
    <t>F</t>
  </si>
  <si>
    <t>G</t>
  </si>
  <si>
    <t>H</t>
  </si>
  <si>
    <t>I</t>
  </si>
  <si>
    <t>J</t>
  </si>
  <si>
    <t>K</t>
  </si>
  <si>
    <t>L</t>
  </si>
  <si>
    <t>Number of Sleeping Rooms Available on Property</t>
  </si>
  <si>
    <t>Extended Stay Occupied Rooms</t>
  </si>
  <si>
    <t>M</t>
  </si>
  <si>
    <t>Amount Remitted:</t>
  </si>
  <si>
    <t>Phone:</t>
  </si>
  <si>
    <t>Check#:</t>
  </si>
  <si>
    <t>Year</t>
  </si>
  <si>
    <t>Late HOT Late Penalty 5% (within 30 days after due date)</t>
  </si>
  <si>
    <t>Late HOT Late Penalty 5% (30 - 59 days after due date)</t>
  </si>
  <si>
    <t>Late HOT Late Penalty 5% (60 days after due date)</t>
  </si>
  <si>
    <t>Delinquent HOT Interest 10% per annum (60 days after due date)</t>
  </si>
  <si>
    <t>N</t>
  </si>
  <si>
    <t>(Hotels with over 74 Sleeping Rooms)</t>
  </si>
  <si>
    <t>Delinquent TPID Interest 10% per annum (60 days after due date)</t>
  </si>
  <si>
    <t>Total Allowable Exemptions (B.1+B.2+B.3)</t>
  </si>
  <si>
    <t>YES</t>
  </si>
  <si>
    <t>NO</t>
  </si>
  <si>
    <t>YES or NO</t>
  </si>
  <si>
    <t>Month</t>
  </si>
  <si>
    <t>Submit Date:</t>
  </si>
  <si>
    <t>Date:</t>
  </si>
  <si>
    <t>O</t>
  </si>
  <si>
    <t>P</t>
  </si>
  <si>
    <t>Q</t>
  </si>
  <si>
    <t>R</t>
  </si>
  <si>
    <t>S</t>
  </si>
  <si>
    <t>Printed Name of Authorized Agent:</t>
  </si>
  <si>
    <t>Hotel Occupancy Tax 9% (K*.09)</t>
  </si>
  <si>
    <t>Email:</t>
  </si>
  <si>
    <t>HOT Total Due</t>
  </si>
  <si>
    <t>TPID Total Due</t>
  </si>
  <si>
    <t>Grand Total Due</t>
  </si>
  <si>
    <t>Name of Hotel/ Motel:</t>
  </si>
  <si>
    <t xml:space="preserve">Address of Hotel/Motel: </t>
  </si>
  <si>
    <r>
      <t>Owners Name:</t>
    </r>
    <r>
      <rPr>
        <b/>
        <sz val="12"/>
        <color theme="1"/>
        <rFont val="Calibri"/>
        <family val="2"/>
        <scheme val="minor"/>
      </rPr>
      <t xml:space="preserve"> </t>
    </r>
  </si>
  <si>
    <t>Authorized Signature:</t>
  </si>
  <si>
    <t>TPID</t>
  </si>
  <si>
    <t>HOT</t>
  </si>
  <si>
    <r>
      <t xml:space="preserve">Permanent Resident Exemptions </t>
    </r>
    <r>
      <rPr>
        <i/>
        <sz val="10"/>
        <color theme="1"/>
        <rFont val="Calibri"/>
        <family val="2"/>
        <scheme val="minor"/>
      </rPr>
      <t>(Occupancy of at least 30 days)</t>
    </r>
  </si>
  <si>
    <t>Net Hotel Taxable Receipts (Line C)</t>
  </si>
  <si>
    <t>Total Hotel Occupancy Tax Due Including Penalties and Interest (L+M)</t>
  </si>
  <si>
    <t>TPID and HOT Calculations</t>
  </si>
  <si>
    <t>TPID/HOT</t>
  </si>
  <si>
    <t>Reporting Period (Month/Year):</t>
  </si>
  <si>
    <t>Federal Employee Exemptions</t>
  </si>
  <si>
    <t>Total Taxable Receipts</t>
  </si>
  <si>
    <t>% of Units Occupied by Extended Stay Residents (Divide R/Q)</t>
  </si>
  <si>
    <r>
      <t xml:space="preserve">Online Travel Company (Sales involving OTC or online website).  
</t>
    </r>
    <r>
      <rPr>
        <b/>
        <i/>
        <sz val="11"/>
        <color theme="1"/>
        <rFont val="Calibri"/>
        <family val="2"/>
        <scheme val="minor"/>
      </rPr>
      <t xml:space="preserve">If </t>
    </r>
    <r>
      <rPr>
        <b/>
        <i/>
        <u/>
        <sz val="11"/>
        <color theme="1"/>
        <rFont val="Calibri"/>
        <family val="2"/>
        <scheme val="minor"/>
      </rPr>
      <t>YES</t>
    </r>
    <r>
      <rPr>
        <b/>
        <i/>
        <sz val="11"/>
        <color theme="1"/>
        <rFont val="Calibri"/>
        <family val="2"/>
        <scheme val="minor"/>
      </rPr>
      <t xml:space="preserve"> complete and submit attached OTC Worksheet.</t>
    </r>
    <r>
      <rPr>
        <i/>
        <sz val="11"/>
        <color theme="1"/>
        <rFont val="Calibri"/>
        <family val="2"/>
        <scheme val="minor"/>
      </rPr>
      <t xml:space="preserve"> </t>
    </r>
  </si>
  <si>
    <t>TPID Late Penalty 5% (30 days after due date)</t>
  </si>
  <si>
    <t xml:space="preserve">For additional information please visit our website: https://www.arlingtontx.gov/city_hall/departments/finance/treasury/hotel_occupancy_tax.
</t>
  </si>
  <si>
    <t>F.1</t>
  </si>
  <si>
    <t>F.2</t>
  </si>
  <si>
    <t>F.3</t>
  </si>
  <si>
    <t>F.4</t>
  </si>
  <si>
    <t>L.1</t>
  </si>
  <si>
    <t>L.2</t>
  </si>
  <si>
    <t>L.3</t>
  </si>
  <si>
    <t>L.4</t>
  </si>
  <si>
    <t>7% Portion of HOT Tax (M*(7/9))</t>
  </si>
  <si>
    <t>2% Portion of HOT Tax (M*(2/9))</t>
  </si>
  <si>
    <t>Total HOT Tax Penalty and Interest (L.1+L.2+L.3+L.4)</t>
  </si>
  <si>
    <t>Net TPID Taxable Receipts (C)</t>
  </si>
  <si>
    <t>City of Arlington 
Tourism Public Improvement District (TPID)
 and Hotel Occupancy Tax (HOT) Report</t>
  </si>
  <si>
    <t>TPID 2% (D*.02)</t>
  </si>
  <si>
    <t>Total TPID Penalty and Interest (G.1+G.2+G.3+G.4)</t>
  </si>
  <si>
    <t>Total TPID Due Including Penalties and Interest (E+F)</t>
  </si>
  <si>
    <t>Tourism Public Improvement District (TPID) 2% (Line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</si>
</sst>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Font="1" applyAlignment="1" applyProtection="1">
      <alignment horizontal="center"/>
      <protection hidden="1"/>
    </xf>
    <xf numFmtId="0" fontId="0" fillId="3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8" fillId="3" borderId="0" xfId="0" applyFont="1" applyFill="1" applyProtection="1"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0" fillId="3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horizontal="right" vertical="center"/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10" fillId="3" borderId="0" xfId="0" applyFont="1" applyFill="1" applyProtection="1">
      <protection hidden="1"/>
    </xf>
    <xf numFmtId="0" fontId="6" fillId="4" borderId="6" xfId="0" applyFont="1" applyFill="1" applyBorder="1" applyAlignment="1" applyProtection="1">
      <alignment horizontal="center"/>
      <protection hidden="1"/>
    </xf>
    <xf numFmtId="0" fontId="10" fillId="4" borderId="7" xfId="0" applyFont="1" applyFill="1" applyBorder="1" applyProtection="1">
      <protection hidden="1"/>
    </xf>
    <xf numFmtId="0" fontId="6" fillId="3" borderId="9" xfId="0" applyFont="1" applyFill="1" applyBorder="1" applyAlignment="1" applyProtection="1">
      <alignment horizontal="center"/>
      <protection hidden="1"/>
    </xf>
    <xf numFmtId="0" fontId="10" fillId="3" borderId="9" xfId="0" applyFont="1" applyFill="1" applyBorder="1" applyAlignment="1" applyProtection="1">
      <alignment horizontal="center"/>
      <protection hidden="1"/>
    </xf>
    <xf numFmtId="44" fontId="10" fillId="4" borderId="23" xfId="1" applyFont="1" applyFill="1" applyBorder="1" applyAlignment="1" applyProtection="1">
      <protection hidden="1"/>
    </xf>
    <xf numFmtId="0" fontId="6" fillId="3" borderId="16" xfId="0" applyFont="1" applyFill="1" applyBorder="1" applyAlignment="1" applyProtection="1">
      <alignment horizontal="center"/>
      <protection hidden="1"/>
    </xf>
    <xf numFmtId="0" fontId="6" fillId="3" borderId="9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/>
      <protection hidden="1"/>
    </xf>
    <xf numFmtId="0" fontId="6" fillId="2" borderId="17" xfId="0" applyFont="1" applyFill="1" applyBorder="1" applyProtection="1">
      <protection hidden="1"/>
    </xf>
    <xf numFmtId="0" fontId="12" fillId="3" borderId="24" xfId="0" applyFont="1" applyFill="1" applyBorder="1" applyAlignment="1" applyProtection="1">
      <alignment vertical="center"/>
      <protection hidden="1"/>
    </xf>
    <xf numFmtId="0" fontId="12" fillId="3" borderId="25" xfId="0" applyFont="1" applyFill="1" applyBorder="1" applyAlignment="1" applyProtection="1">
      <alignment vertical="center"/>
      <protection hidden="1"/>
    </xf>
    <xf numFmtId="0" fontId="12" fillId="3" borderId="11" xfId="0" applyFont="1" applyFill="1" applyBorder="1" applyAlignment="1" applyProtection="1">
      <alignment horizontal="center" vertical="center"/>
      <protection hidden="1"/>
    </xf>
    <xf numFmtId="44" fontId="12" fillId="4" borderId="27" xfId="1" applyFont="1" applyFill="1" applyBorder="1" applyAlignment="1" applyProtection="1">
      <alignment vertical="center"/>
      <protection hidden="1"/>
    </xf>
    <xf numFmtId="44" fontId="12" fillId="3" borderId="0" xfId="1" applyFont="1" applyFill="1" applyBorder="1" applyAlignment="1" applyProtection="1">
      <alignment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Border="1" applyProtection="1">
      <protection hidden="1"/>
    </xf>
    <xf numFmtId="0" fontId="0" fillId="3" borderId="0" xfId="0" applyFont="1" applyFill="1" applyBorder="1" applyAlignment="1" applyProtection="1">
      <protection hidden="1"/>
    </xf>
    <xf numFmtId="9" fontId="10" fillId="3" borderId="10" xfId="2" applyFont="1" applyFill="1" applyBorder="1" applyAlignment="1" applyProtection="1">
      <alignment horizontal="center" vertical="center"/>
      <protection hidden="1"/>
    </xf>
    <xf numFmtId="44" fontId="4" fillId="3" borderId="0" xfId="1" applyFont="1" applyFill="1" applyBorder="1" applyAlignment="1" applyProtection="1">
      <alignment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horizontal="left" vertical="center"/>
      <protection hidden="1"/>
    </xf>
    <xf numFmtId="0" fontId="10" fillId="3" borderId="0" xfId="0" applyFont="1" applyFill="1" applyBorder="1" applyAlignment="1" applyProtection="1">
      <alignment vertical="center"/>
      <protection hidden="1"/>
    </xf>
    <xf numFmtId="0" fontId="10" fillId="3" borderId="0" xfId="0" applyFont="1" applyFill="1" applyBorder="1" applyAlignment="1" applyProtection="1">
      <alignment vertical="center" wrapText="1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10" fillId="0" borderId="2" xfId="0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11" fillId="0" borderId="2" xfId="0" applyFont="1" applyBorder="1" applyAlignment="1" applyProtection="1">
      <alignment horizontal="left"/>
      <protection hidden="1"/>
    </xf>
    <xf numFmtId="0" fontId="0" fillId="0" borderId="0" xfId="0" applyFont="1" applyBorder="1" applyProtection="1">
      <protection hidden="1"/>
    </xf>
    <xf numFmtId="0" fontId="10" fillId="0" borderId="2" xfId="0" applyFon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11" fillId="0" borderId="3" xfId="0" applyFont="1" applyBorder="1" applyProtection="1">
      <protection hidden="1"/>
    </xf>
    <xf numFmtId="0" fontId="11" fillId="0" borderId="3" xfId="0" applyFont="1" applyBorder="1" applyAlignment="1" applyProtection="1">
      <protection hidden="1"/>
    </xf>
    <xf numFmtId="0" fontId="11" fillId="0" borderId="3" xfId="0" applyFont="1" applyBorder="1" applyAlignment="1" applyProtection="1">
      <alignment horizontal="left"/>
      <protection hidden="1"/>
    </xf>
    <xf numFmtId="0" fontId="6" fillId="5" borderId="29" xfId="0" applyFont="1" applyFill="1" applyBorder="1" applyAlignment="1" applyProtection="1">
      <alignment horizontal="left" vertical="center"/>
      <protection locked="0" hidden="1"/>
    </xf>
    <xf numFmtId="0" fontId="10" fillId="5" borderId="8" xfId="0" applyFont="1" applyFill="1" applyBorder="1" applyAlignment="1" applyProtection="1">
      <alignment horizontal="center" vertical="center"/>
      <protection locked="0" hidden="1"/>
    </xf>
    <xf numFmtId="0" fontId="10" fillId="5" borderId="10" xfId="0" applyFont="1" applyFill="1" applyBorder="1" applyAlignment="1" applyProtection="1">
      <alignment horizontal="center" vertical="center"/>
      <protection locked="0" hidden="1"/>
    </xf>
    <xf numFmtId="0" fontId="6" fillId="5" borderId="13" xfId="0" applyFont="1" applyFill="1" applyBorder="1" applyAlignment="1" applyProtection="1">
      <alignment horizontal="center" vertical="center"/>
      <protection locked="0" hidden="1"/>
    </xf>
    <xf numFmtId="44" fontId="10" fillId="4" borderId="10" xfId="1" applyFont="1" applyFill="1" applyBorder="1" applyAlignment="1" applyProtection="1">
      <protection hidden="1"/>
    </xf>
    <xf numFmtId="0" fontId="11" fillId="0" borderId="2" xfId="0" applyFont="1" applyBorder="1" applyAlignment="1" applyProtection="1">
      <alignment horizontal="right"/>
      <protection hidden="1"/>
    </xf>
    <xf numFmtId="44" fontId="4" fillId="2" borderId="20" xfId="1" applyFont="1" applyFill="1" applyBorder="1" applyAlignment="1" applyProtection="1">
      <alignment vertical="center"/>
      <protection hidden="1"/>
    </xf>
    <xf numFmtId="44" fontId="4" fillId="2" borderId="21" xfId="1" applyFont="1" applyFill="1" applyBorder="1" applyAlignment="1" applyProtection="1">
      <alignment vertical="center"/>
      <protection hidden="1"/>
    </xf>
    <xf numFmtId="44" fontId="3" fillId="2" borderId="27" xfId="1" applyFont="1" applyFill="1" applyBorder="1" applyAlignment="1" applyProtection="1">
      <alignment vertical="center"/>
      <protection hidden="1"/>
    </xf>
    <xf numFmtId="44" fontId="10" fillId="3" borderId="1" xfId="1" applyFont="1" applyFill="1" applyBorder="1" applyAlignment="1" applyProtection="1">
      <protection hidden="1"/>
    </xf>
    <xf numFmtId="0" fontId="6" fillId="3" borderId="32" xfId="0" applyFont="1" applyFill="1" applyBorder="1" applyAlignment="1" applyProtection="1">
      <alignment horizontal="center"/>
      <protection hidden="1"/>
    </xf>
    <xf numFmtId="0" fontId="7" fillId="4" borderId="7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7" fillId="4" borderId="33" xfId="0" applyFont="1" applyFill="1" applyBorder="1" applyAlignment="1" applyProtection="1">
      <alignment horizontal="center"/>
      <protection hidden="1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44" fontId="12" fillId="4" borderId="28" xfId="1" applyFont="1" applyFill="1" applyBorder="1" applyAlignment="1" applyProtection="1">
      <alignment vertical="center"/>
      <protection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0" fillId="3" borderId="40" xfId="0" applyFont="1" applyFill="1" applyBorder="1" applyProtection="1">
      <protection hidden="1"/>
    </xf>
    <xf numFmtId="0" fontId="6" fillId="3" borderId="44" xfId="0" applyFont="1" applyFill="1" applyBorder="1" applyAlignment="1" applyProtection="1">
      <alignment horizontal="left" vertical="center"/>
      <protection hidden="1"/>
    </xf>
    <xf numFmtId="0" fontId="6" fillId="3" borderId="32" xfId="0" applyFont="1" applyFill="1" applyBorder="1" applyAlignment="1" applyProtection="1">
      <alignment horizontal="center" vertical="center"/>
      <protection hidden="1"/>
    </xf>
    <xf numFmtId="0" fontId="7" fillId="4" borderId="33" xfId="0" applyFont="1" applyFill="1" applyBorder="1" applyAlignment="1" applyProtection="1">
      <alignment horizontal="center" vertical="center"/>
      <protection hidden="1"/>
    </xf>
    <xf numFmtId="0" fontId="6" fillId="3" borderId="46" xfId="0" applyFont="1" applyFill="1" applyBorder="1" applyAlignment="1" applyProtection="1">
      <alignment horizontal="center" vertical="center"/>
      <protection hidden="1"/>
    </xf>
    <xf numFmtId="0" fontId="7" fillId="4" borderId="39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right" wrapText="1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6" fillId="5" borderId="14" xfId="0" applyFont="1" applyFill="1" applyBorder="1" applyAlignment="1" applyProtection="1">
      <alignment horizontal="center" vertical="center"/>
      <protection locked="0" hidden="1"/>
    </xf>
    <xf numFmtId="44" fontId="10" fillId="5" borderId="1" xfId="1" applyFont="1" applyFill="1" applyBorder="1" applyAlignment="1" applyProtection="1">
      <protection locked="0" hidden="1"/>
    </xf>
    <xf numFmtId="0" fontId="6" fillId="5" borderId="29" xfId="0" applyFont="1" applyFill="1" applyBorder="1" applyAlignment="1" applyProtection="1">
      <alignment horizontal="center" vertical="center"/>
      <protection locked="0" hidden="1"/>
    </xf>
    <xf numFmtId="44" fontId="10" fillId="3" borderId="7" xfId="1" applyFont="1" applyFill="1" applyBorder="1" applyAlignment="1" applyProtection="1">
      <protection hidden="1"/>
    </xf>
    <xf numFmtId="44" fontId="10" fillId="3" borderId="12" xfId="1" applyFont="1" applyFill="1" applyBorder="1" applyAlignment="1" applyProtection="1">
      <protection hidden="1"/>
    </xf>
    <xf numFmtId="0" fontId="10" fillId="3" borderId="47" xfId="0" applyFont="1" applyFill="1" applyBorder="1" applyAlignment="1" applyProtection="1">
      <alignment horizontal="center"/>
      <protection hidden="1"/>
    </xf>
    <xf numFmtId="0" fontId="7" fillId="4" borderId="48" xfId="0" applyFont="1" applyFill="1" applyBorder="1" applyAlignment="1" applyProtection="1">
      <alignment horizontal="center" vertical="center"/>
      <protection hidden="1"/>
    </xf>
    <xf numFmtId="44" fontId="10" fillId="3" borderId="48" xfId="1" applyFont="1" applyFill="1" applyBorder="1" applyAlignment="1" applyProtection="1">
      <protection hidden="1"/>
    </xf>
    <xf numFmtId="44" fontId="10" fillId="4" borderId="49" xfId="1" applyFont="1" applyFill="1" applyBorder="1" applyAlignment="1" applyProtection="1"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0" fillId="3" borderId="3" xfId="0" applyFont="1" applyFill="1" applyBorder="1" applyProtection="1">
      <protection hidden="1"/>
    </xf>
    <xf numFmtId="0" fontId="0" fillId="0" borderId="0" xfId="0" applyFont="1" applyAlignment="1" applyProtection="1">
      <alignment wrapText="1"/>
      <protection hidden="1"/>
    </xf>
    <xf numFmtId="0" fontId="0" fillId="3" borderId="0" xfId="0" applyFont="1" applyFill="1" applyAlignment="1" applyProtection="1">
      <alignment wrapText="1"/>
      <protection hidden="1"/>
    </xf>
    <xf numFmtId="44" fontId="3" fillId="2" borderId="19" xfId="1" applyFont="1" applyFill="1" applyBorder="1" applyAlignment="1" applyProtection="1">
      <alignment horizontal="center" vertical="center"/>
      <protection hidden="1"/>
    </xf>
    <xf numFmtId="44" fontId="3" fillId="2" borderId="15" xfId="1" applyFont="1" applyFill="1" applyBorder="1" applyAlignment="1" applyProtection="1">
      <alignment horizontal="center" vertical="center"/>
      <protection hidden="1"/>
    </xf>
    <xf numFmtId="44" fontId="3" fillId="2" borderId="22" xfId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10" fillId="3" borderId="1" xfId="0" applyFont="1" applyFill="1" applyBorder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14" fontId="6" fillId="5" borderId="14" xfId="0" applyNumberFormat="1" applyFont="1" applyFill="1" applyBorder="1" applyAlignment="1" applyProtection="1">
      <alignment horizontal="center" vertical="center"/>
      <protection locked="0" hidden="1"/>
    </xf>
    <xf numFmtId="14" fontId="6" fillId="5" borderId="30" xfId="0" applyNumberFormat="1" applyFont="1" applyFill="1" applyBorder="1" applyAlignment="1" applyProtection="1">
      <alignment horizontal="center" vertical="center"/>
      <protection locked="0"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1" fillId="3" borderId="21" xfId="0" applyFont="1" applyFill="1" applyBorder="1" applyAlignment="1" applyProtection="1">
      <alignment horizontal="center" vertical="center" wrapText="1"/>
      <protection hidden="1"/>
    </xf>
    <xf numFmtId="1" fontId="6" fillId="5" borderId="14" xfId="0" applyNumberFormat="1" applyFont="1" applyFill="1" applyBorder="1" applyAlignment="1" applyProtection="1">
      <alignment horizontal="center" vertical="center"/>
      <protection locked="0" hidden="1"/>
    </xf>
    <xf numFmtId="1" fontId="6" fillId="5" borderId="30" xfId="0" applyNumberFormat="1" applyFont="1" applyFill="1" applyBorder="1" applyAlignment="1" applyProtection="1">
      <alignment horizontal="center" vertical="center"/>
      <protection locked="0" hidden="1"/>
    </xf>
    <xf numFmtId="164" fontId="6" fillId="3" borderId="14" xfId="0" applyNumberFormat="1" applyFont="1" applyFill="1" applyBorder="1" applyAlignment="1" applyProtection="1">
      <alignment horizontal="center" vertical="center"/>
      <protection hidden="1"/>
    </xf>
    <xf numFmtId="164" fontId="6" fillId="3" borderId="30" xfId="0" applyNumberFormat="1" applyFont="1" applyFill="1" applyBorder="1" applyAlignment="1" applyProtection="1">
      <alignment horizontal="center" vertical="center"/>
      <protection hidden="1"/>
    </xf>
    <xf numFmtId="0" fontId="11" fillId="4" borderId="24" xfId="0" applyFont="1" applyFill="1" applyBorder="1" applyAlignment="1" applyProtection="1">
      <alignment horizontal="center"/>
      <protection hidden="1"/>
    </xf>
    <xf numFmtId="0" fontId="11" fillId="4" borderId="25" xfId="0" applyFont="1" applyFill="1" applyBorder="1" applyAlignment="1" applyProtection="1">
      <alignment horizontal="center"/>
      <protection hidden="1"/>
    </xf>
    <xf numFmtId="0" fontId="11" fillId="4" borderId="7" xfId="0" applyFont="1" applyFill="1" applyBorder="1" applyAlignment="1" applyProtection="1">
      <alignment horizontal="center"/>
      <protection hidden="1"/>
    </xf>
    <xf numFmtId="0" fontId="11" fillId="4" borderId="8" xfId="0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left" wrapText="1"/>
      <protection hidden="1"/>
    </xf>
    <xf numFmtId="44" fontId="6" fillId="5" borderId="1" xfId="1" applyFont="1" applyFill="1" applyBorder="1" applyAlignment="1" applyProtection="1">
      <alignment horizontal="center"/>
      <protection locked="0" hidden="1"/>
    </xf>
    <xf numFmtId="44" fontId="6" fillId="5" borderId="10" xfId="1" applyFont="1" applyFill="1" applyBorder="1" applyAlignment="1" applyProtection="1">
      <alignment horizontal="center"/>
      <protection locked="0" hidden="1"/>
    </xf>
    <xf numFmtId="0" fontId="6" fillId="3" borderId="33" xfId="0" applyFont="1" applyFill="1" applyBorder="1" applyAlignment="1" applyProtection="1">
      <alignment horizontal="left" wrapText="1"/>
      <protection hidden="1"/>
    </xf>
    <xf numFmtId="44" fontId="6" fillId="3" borderId="33" xfId="1" applyFont="1" applyFill="1" applyBorder="1" applyAlignment="1" applyProtection="1">
      <alignment horizontal="center"/>
      <protection hidden="1"/>
    </xf>
    <xf numFmtId="44" fontId="6" fillId="3" borderId="35" xfId="1" applyFont="1" applyFill="1" applyBorder="1" applyAlignment="1" applyProtection="1">
      <alignment horizontal="center"/>
      <protection hidden="1"/>
    </xf>
    <xf numFmtId="44" fontId="6" fillId="3" borderId="4" xfId="1" applyFont="1" applyFill="1" applyBorder="1" applyAlignment="1" applyProtection="1">
      <alignment horizontal="center"/>
      <protection hidden="1"/>
    </xf>
    <xf numFmtId="44" fontId="6" fillId="3" borderId="23" xfId="1" applyFont="1" applyFill="1" applyBorder="1" applyAlignment="1" applyProtection="1">
      <alignment horizontal="center"/>
      <protection hidden="1"/>
    </xf>
    <xf numFmtId="44" fontId="6" fillId="3" borderId="34" xfId="1" applyFont="1" applyFill="1" applyBorder="1" applyAlignment="1" applyProtection="1">
      <alignment horizontal="center"/>
      <protection hidden="1"/>
    </xf>
    <xf numFmtId="44" fontId="6" fillId="3" borderId="38" xfId="1" applyFont="1" applyFill="1" applyBorder="1" applyAlignment="1" applyProtection="1">
      <alignment horizontal="center"/>
      <protection hidden="1"/>
    </xf>
    <xf numFmtId="0" fontId="6" fillId="3" borderId="33" xfId="0" applyFont="1" applyFill="1" applyBorder="1" applyAlignment="1" applyProtection="1">
      <alignment horizontal="left"/>
      <protection hidden="1"/>
    </xf>
    <xf numFmtId="0" fontId="6" fillId="2" borderId="36" xfId="0" applyFont="1" applyFill="1" applyBorder="1" applyAlignment="1" applyProtection="1">
      <alignment horizontal="left"/>
      <protection hidden="1"/>
    </xf>
    <xf numFmtId="0" fontId="6" fillId="2" borderId="37" xfId="0" applyFont="1" applyFill="1" applyBorder="1" applyAlignment="1" applyProtection="1">
      <alignment horizontal="left"/>
      <protection hidden="1"/>
    </xf>
    <xf numFmtId="44" fontId="6" fillId="2" borderId="36" xfId="1" applyFont="1" applyFill="1" applyBorder="1" applyAlignment="1" applyProtection="1">
      <alignment horizontal="center"/>
      <protection hidden="1"/>
    </xf>
    <xf numFmtId="44" fontId="6" fillId="2" borderId="30" xfId="1" applyFont="1" applyFill="1" applyBorder="1" applyAlignment="1" applyProtection="1">
      <alignment horizontal="center"/>
      <protection hidden="1"/>
    </xf>
    <xf numFmtId="0" fontId="6" fillId="3" borderId="17" xfId="0" applyFont="1" applyFill="1" applyBorder="1" applyAlignment="1" applyProtection="1">
      <alignment horizontal="left" wrapText="1"/>
      <protection hidden="1"/>
    </xf>
    <xf numFmtId="44" fontId="6" fillId="3" borderId="17" xfId="1" applyFont="1" applyFill="1" applyBorder="1" applyAlignment="1" applyProtection="1">
      <alignment horizontal="center"/>
      <protection hidden="1"/>
    </xf>
    <xf numFmtId="44" fontId="6" fillId="3" borderId="18" xfId="1" applyFont="1" applyFill="1" applyBorder="1" applyAlignment="1" applyProtection="1">
      <alignment horizontal="center"/>
      <protection hidden="1"/>
    </xf>
    <xf numFmtId="0" fontId="10" fillId="3" borderId="48" xfId="0" applyFont="1" applyFill="1" applyBorder="1" applyAlignment="1" applyProtection="1">
      <alignment horizontal="left" wrapText="1"/>
      <protection hidden="1"/>
    </xf>
    <xf numFmtId="0" fontId="10" fillId="3" borderId="1" xfId="0" applyFont="1" applyFill="1" applyBorder="1" applyAlignment="1" applyProtection="1">
      <alignment horizontal="left"/>
      <protection hidden="1"/>
    </xf>
    <xf numFmtId="0" fontId="6" fillId="3" borderId="24" xfId="0" applyFont="1" applyFill="1" applyBorder="1" applyAlignment="1" applyProtection="1">
      <alignment horizontal="left" vertical="center"/>
      <protection hidden="1"/>
    </xf>
    <xf numFmtId="0" fontId="6" fillId="3" borderId="25" xfId="0" applyFont="1" applyFill="1" applyBorder="1" applyAlignment="1" applyProtection="1">
      <alignment horizontal="left" vertical="center"/>
      <protection hidden="1"/>
    </xf>
    <xf numFmtId="44" fontId="6" fillId="3" borderId="1" xfId="1" applyFont="1" applyFill="1" applyBorder="1" applyAlignment="1" applyProtection="1">
      <alignment horizontal="center" vertical="center"/>
      <protection hidden="1"/>
    </xf>
    <xf numFmtId="44" fontId="6" fillId="3" borderId="10" xfId="1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left" vertical="center" wrapText="1"/>
      <protection hidden="1"/>
    </xf>
    <xf numFmtId="0" fontId="6" fillId="3" borderId="5" xfId="0" applyFont="1" applyFill="1" applyBorder="1" applyAlignment="1" applyProtection="1">
      <alignment horizontal="left" vertical="center" wrapText="1"/>
      <protection hidden="1"/>
    </xf>
    <xf numFmtId="44" fontId="6" fillId="3" borderId="34" xfId="1" applyFont="1" applyFill="1" applyBorder="1" applyAlignment="1" applyProtection="1">
      <alignment horizontal="center" vertical="center"/>
      <protection hidden="1"/>
    </xf>
    <xf numFmtId="44" fontId="6" fillId="3" borderId="38" xfId="1" applyFont="1" applyFill="1" applyBorder="1" applyAlignment="1" applyProtection="1">
      <alignment horizontal="center" vertical="center"/>
      <protection hidden="1"/>
    </xf>
    <xf numFmtId="44" fontId="6" fillId="3" borderId="41" xfId="1" applyFont="1" applyFill="1" applyBorder="1" applyAlignment="1" applyProtection="1">
      <alignment horizontal="center" vertical="center"/>
      <protection hidden="1"/>
    </xf>
    <xf numFmtId="44" fontId="6" fillId="3" borderId="43" xfId="1" applyFont="1" applyFill="1" applyBorder="1" applyAlignment="1" applyProtection="1">
      <alignment horizontal="center" vertical="center"/>
      <protection hidden="1"/>
    </xf>
    <xf numFmtId="0" fontId="6" fillId="3" borderId="45" xfId="0" applyFont="1" applyFill="1" applyBorder="1" applyAlignment="1" applyProtection="1">
      <alignment horizontal="left" vertical="center"/>
      <protection hidden="1"/>
    </xf>
    <xf numFmtId="0" fontId="6" fillId="3" borderId="42" xfId="0" applyFont="1" applyFill="1" applyBorder="1" applyAlignment="1" applyProtection="1">
      <alignment horizontal="left" vertical="center"/>
      <protection hidden="1"/>
    </xf>
    <xf numFmtId="44" fontId="6" fillId="3" borderId="7" xfId="1" applyFont="1" applyFill="1" applyBorder="1" applyAlignment="1" applyProtection="1">
      <alignment horizontal="center" vertical="center"/>
      <protection hidden="1"/>
    </xf>
    <xf numFmtId="44" fontId="6" fillId="3" borderId="8" xfId="1" applyFont="1" applyFill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left" wrapText="1"/>
      <protection hidden="1"/>
    </xf>
    <xf numFmtId="0" fontId="10" fillId="3" borderId="4" xfId="0" applyFont="1" applyFill="1" applyBorder="1" applyAlignment="1" applyProtection="1">
      <alignment horizontal="left" vertical="center"/>
      <protection hidden="1"/>
    </xf>
    <xf numFmtId="0" fontId="10" fillId="3" borderId="5" xfId="0" applyFont="1" applyFill="1" applyBorder="1" applyAlignment="1" applyProtection="1">
      <alignment horizontal="left" vertical="center"/>
      <protection hidden="1"/>
    </xf>
    <xf numFmtId="0" fontId="6" fillId="2" borderId="17" xfId="0" applyFont="1" applyFill="1" applyBorder="1" applyAlignment="1" applyProtection="1">
      <alignment horizontal="left"/>
      <protection hidden="1"/>
    </xf>
    <xf numFmtId="44" fontId="6" fillId="2" borderId="17" xfId="1" applyFont="1" applyFill="1" applyBorder="1" applyAlignment="1" applyProtection="1">
      <alignment horizontal="center"/>
      <protection hidden="1"/>
    </xf>
    <xf numFmtId="44" fontId="6" fillId="2" borderId="18" xfId="1" applyFont="1" applyFill="1" applyBorder="1" applyAlignment="1" applyProtection="1">
      <alignment horizontal="center"/>
      <protection hidden="1"/>
    </xf>
    <xf numFmtId="0" fontId="12" fillId="3" borderId="26" xfId="0" applyFont="1" applyFill="1" applyBorder="1" applyAlignment="1" applyProtection="1">
      <alignment vertical="center"/>
      <protection hidden="1"/>
    </xf>
    <xf numFmtId="0" fontId="12" fillId="3" borderId="31" xfId="0" applyFont="1" applyFill="1" applyBorder="1" applyAlignment="1" applyProtection="1">
      <alignment vertical="center"/>
      <protection hidden="1"/>
    </xf>
    <xf numFmtId="0" fontId="10" fillId="3" borderId="24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6" xfId="0" applyFont="1" applyFill="1" applyBorder="1" applyAlignment="1" applyProtection="1">
      <alignment horizontal="left" vertical="center" wrapText="1"/>
      <protection hidden="1"/>
    </xf>
    <xf numFmtId="0" fontId="10" fillId="3" borderId="31" xfId="0" applyFont="1" applyFill="1" applyBorder="1" applyAlignment="1" applyProtection="1">
      <alignment horizontal="left" vertical="center" wrapText="1"/>
      <protection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314325</xdr:colOff>
      <xdr:row>40</xdr:row>
      <xdr:rowOff>52388</xdr:rowOff>
    </xdr:from>
    <xdr:to>
      <xdr:col>5</xdr:col>
      <xdr:colOff>1133475</xdr:colOff>
      <xdr:row>48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529388" y="10839451"/>
          <a:ext cx="2157412" cy="153828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/>
            <a:t>Return this form and payment to</a:t>
          </a:r>
          <a:r>
            <a:rPr lang="en-US" sz="1050" b="1" baseline="0"/>
            <a:t>:  </a:t>
          </a:r>
        </a:p>
        <a:p>
          <a:pPr algn="ctr"/>
          <a:r>
            <a:rPr lang="en-US" sz="1050" baseline="0"/>
            <a:t>City of Arlington - Treasury Division  </a:t>
          </a:r>
        </a:p>
        <a:p>
          <a:pPr algn="ctr"/>
          <a:r>
            <a:rPr lang="en-US" sz="1050" baseline="0"/>
            <a:t>PO Box 90231 - MS 63-0820</a:t>
          </a:r>
        </a:p>
        <a:p>
          <a:pPr algn="ctr"/>
          <a:r>
            <a:rPr lang="en-US" sz="1050" baseline="0"/>
            <a:t>Arlington, TX  76004-3231</a:t>
          </a:r>
          <a:endParaRPr lang="en-US" sz="105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questions please email</a:t>
          </a:r>
        </a:p>
        <a:p>
          <a:pPr algn="ctr"/>
          <a:r>
            <a:rPr lang="en-US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Arlington.HOT@arlingtontx.gov</a:t>
          </a:r>
        </a:p>
        <a:p>
          <a:pPr algn="ctr"/>
          <a:r>
            <a:rPr lang="en-US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- Friday (8am-5pm)</a:t>
          </a:r>
          <a:endParaRPr lang="en-US" sz="1000" b="0"/>
        </a:p>
      </xdr:txBody>
    </xdr:sp>
    <xdr:clientData/>
  </xdr:twoCellAnchor>
  <xdr:twoCellAnchor editAs="absolute">
    <xdr:from>
      <xdr:col>0</xdr:col>
      <xdr:colOff>34681</xdr:colOff>
      <xdr:row>44</xdr:row>
      <xdr:rowOff>94467</xdr:rowOff>
    </xdr:from>
    <xdr:to>
      <xdr:col>4</xdr:col>
      <xdr:colOff>195263</xdr:colOff>
      <xdr:row>48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681" y="11643530"/>
          <a:ext cx="6375645" cy="76278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REPORT</a:t>
          </a:r>
          <a:r>
            <a:rPr lang="en-US" sz="1000" b="1" baseline="0"/>
            <a:t> MUST BE FILED EVEN IF NO TAX IS DUE.</a:t>
          </a:r>
          <a:endParaRPr lang="en-US" sz="1000" b="0" baseline="0"/>
        </a:p>
        <a:p>
          <a:r>
            <a:rPr lang="en-US" sz="1050"/>
            <a:t>Please be advised that it</a:t>
          </a:r>
          <a:r>
            <a:rPr lang="en-US" sz="1050" baseline="0"/>
            <a:t> is an offense if an owner of a hotel:  fails to collect the tax imposed; fails to file a report as required; fails to pay the tax when payment is due; or files a false report.  These offenses are punishable by a fine not to exceed $500.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{Arlington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City Code Sec. 4.08(B)}</a:t>
          </a:r>
          <a:endParaRPr lang="en-US" sz="1050" i="1">
            <a:effectLst/>
          </a:endParaRPr>
        </a:p>
      </xdr:txBody>
    </xdr:sp>
    <xdr:clientData/>
  </xdr:twoCellAnchor>
  <xdr:twoCellAnchor editAs="absolute">
    <xdr:from>
      <xdr:col>0</xdr:col>
      <xdr:colOff>21851</xdr:colOff>
      <xdr:row>40</xdr:row>
      <xdr:rowOff>55525</xdr:rowOff>
    </xdr:from>
    <xdr:to>
      <xdr:col>4</xdr:col>
      <xdr:colOff>200025</xdr:colOff>
      <xdr:row>44</xdr:row>
      <xdr:rowOff>40061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851" y="10842588"/>
          <a:ext cx="6393237" cy="74653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/>
            <a:t>Failure to pay by the due date will result in a 5% penalty.  An additional penalty of 5% of the tax due shall be paid if the tax is not paid within 30 days from the date the tax was due.  Another penalty of 5% of the tax due shall be paid if the tax was paid within 60 days from the date the tax was due.  Delinquent taxes shall draw interest at 10% per annum beginning 60 days from the date the tax was due. {Arlington</a:t>
          </a:r>
          <a:r>
            <a:rPr lang="en-US" sz="1000" baseline="0"/>
            <a:t> City Code Sec. 4.08(C)}</a:t>
          </a:r>
          <a:endParaRPr lang="en-US" sz="1000"/>
        </a:p>
      </xdr:txBody>
    </xdr:sp>
    <xdr:clientData/>
  </xdr:twoCellAnchor>
  <xdr:twoCellAnchor editAs="absolute">
    <xdr:from>
      <xdr:col>1</xdr:col>
      <xdr:colOff>545727</xdr:colOff>
      <xdr:row>48</xdr:row>
      <xdr:rowOff>252412</xdr:rowOff>
    </xdr:from>
    <xdr:to>
      <xdr:col>3</xdr:col>
      <xdr:colOff>1219201</xdr:colOff>
      <xdr:row>48</xdr:row>
      <xdr:rowOff>501294</xdr:rowOff>
    </xdr:to>
    <xdr:sp macro="" textlink="" fLocksText="0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60077" y="12401550"/>
          <a:ext cx="4635874" cy="248882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absolute">
    <xdr:from>
      <xdr:col>4</xdr:col>
      <xdr:colOff>409015</xdr:colOff>
      <xdr:row>49</xdr:row>
      <xdr:rowOff>48466</xdr:rowOff>
    </xdr:from>
    <xdr:to>
      <xdr:col>5</xdr:col>
      <xdr:colOff>981076</xdr:colOff>
      <xdr:row>49</xdr:row>
      <xdr:rowOff>329959</xdr:rowOff>
    </xdr:to>
    <xdr:sp macro="" textlink="" fLocksText="0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209740" y="12731003"/>
          <a:ext cx="1819836" cy="281493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absolute">
    <xdr:from>
      <xdr:col>0</xdr:col>
      <xdr:colOff>508412</xdr:colOff>
      <xdr:row>51</xdr:row>
      <xdr:rowOff>72896</xdr:rowOff>
    </xdr:from>
    <xdr:to>
      <xdr:col>2</xdr:col>
      <xdr:colOff>3257551</xdr:colOff>
      <xdr:row>51</xdr:row>
      <xdr:rowOff>338700</xdr:rowOff>
    </xdr:to>
    <xdr:sp macro="" textlink="" fLocksText="0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8412" y="13460283"/>
          <a:ext cx="3882614" cy="26580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absolute">
    <xdr:from>
      <xdr:col>3</xdr:col>
      <xdr:colOff>530711</xdr:colOff>
      <xdr:row>51</xdr:row>
      <xdr:rowOff>123657</xdr:rowOff>
    </xdr:from>
    <xdr:to>
      <xdr:col>4</xdr:col>
      <xdr:colOff>623046</xdr:colOff>
      <xdr:row>51</xdr:row>
      <xdr:rowOff>344638</xdr:rowOff>
    </xdr:to>
    <xdr:sp macro="" textlink="" fLocksText="0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07461" y="13511044"/>
          <a:ext cx="1416310" cy="22098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absolute">
    <xdr:from>
      <xdr:col>5</xdr:col>
      <xdr:colOff>23309</xdr:colOff>
      <xdr:row>51</xdr:row>
      <xdr:rowOff>112787</xdr:rowOff>
    </xdr:from>
    <xdr:to>
      <xdr:col>5</xdr:col>
      <xdr:colOff>1255898</xdr:colOff>
      <xdr:row>51</xdr:row>
      <xdr:rowOff>333767</xdr:rowOff>
    </xdr:to>
    <xdr:sp macro="" textlink="" fLocksText="0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576634" y="13676387"/>
          <a:ext cx="1232589" cy="22098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absolute">
    <xdr:from>
      <xdr:col>2</xdr:col>
      <xdr:colOff>1234216</xdr:colOff>
      <xdr:row>50</xdr:row>
      <xdr:rowOff>75920</xdr:rowOff>
    </xdr:from>
    <xdr:to>
      <xdr:col>3</xdr:col>
      <xdr:colOff>1219200</xdr:colOff>
      <xdr:row>50</xdr:row>
      <xdr:rowOff>336793</xdr:rowOff>
    </xdr:to>
    <xdr:sp macro="" textlink="" fLocksText="0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67691" y="13110883"/>
          <a:ext cx="3328259" cy="260873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absolute">
    <xdr:from>
      <xdr:col>2</xdr:col>
      <xdr:colOff>385261</xdr:colOff>
      <xdr:row>49</xdr:row>
      <xdr:rowOff>71662</xdr:rowOff>
    </xdr:from>
    <xdr:to>
      <xdr:col>3</xdr:col>
      <xdr:colOff>1133475</xdr:colOff>
      <xdr:row>49</xdr:row>
      <xdr:rowOff>328613</xdr:rowOff>
    </xdr:to>
    <xdr:sp macro="" textlink="" fLocksText="0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518736" y="12754199"/>
          <a:ext cx="4091489" cy="25695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absolute">
    <xdr:from>
      <xdr:col>5</xdr:col>
      <xdr:colOff>34962</xdr:colOff>
      <xdr:row>50</xdr:row>
      <xdr:rowOff>75584</xdr:rowOff>
    </xdr:from>
    <xdr:to>
      <xdr:col>5</xdr:col>
      <xdr:colOff>1214438</xdr:colOff>
      <xdr:row>50</xdr:row>
      <xdr:rowOff>330181</xdr:rowOff>
    </xdr:to>
    <xdr:sp macro="" textlink="" fLocksText="0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588287" y="13281997"/>
          <a:ext cx="1179476" cy="254597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0</xdr:row>
          <xdr:rowOff>95250</xdr:rowOff>
        </xdr:from>
        <xdr:to>
          <xdr:col>5</xdr:col>
          <xdr:colOff>876300</xdr:colOff>
          <xdr:row>0</xdr:row>
          <xdr:rowOff>247650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Reset Form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N57"/>
  <sheetViews>
    <sheetView showGridLines="0" tabSelected="1" showRuler="0" zoomScaleNormal="100" zoomScalePageLayoutView="85" workbookViewId="0">
      <selection activeCell="E13" sqref="E13"/>
    </sheetView>
  </sheetViews>
  <sheetFormatPr defaultColWidth="8.86328125" defaultRowHeight="14.25" x14ac:dyDescent="0.45"/>
  <cols>
    <col min="1" max="1" width="7.73046875" style="3" bestFit="1" customWidth="1"/>
    <col min="2" max="2" width="9.265625" style="5" customWidth="1"/>
    <col min="3" max="3" width="50.1328125" style="5" customWidth="1"/>
    <col min="4" max="4" width="19.86328125" style="3" customWidth="1"/>
    <col min="5" max="5" width="18.73046875" style="5" customWidth="1"/>
    <col min="6" max="6" width="17.73046875" style="5" customWidth="1"/>
    <col min="7" max="7" width="1.59765625" style="5" customWidth="1"/>
    <col min="8" max="8" width="5.59765625" style="4" customWidth="1"/>
    <col min="9" max="11" width="8.86328125" style="5"/>
    <col min="12" max="12" width="9.73046875" style="5" hidden="1" customWidth="1"/>
    <col min="13" max="13" width="13.1328125" style="5" hidden="1" customWidth="1"/>
    <col min="14" max="14" width="10.86328125" style="5" customWidth="1"/>
    <col min="15" max="16384" width="8.86328125" style="5"/>
  </cols>
  <sheetData>
    <row r="1" spans="1:14" ht="64.150000000000006" customHeight="1" x14ac:dyDescent="0.65">
      <c r="B1" s="91" t="s">
        <v>96</v>
      </c>
      <c r="C1" s="91"/>
      <c r="D1" s="91"/>
      <c r="E1" s="91"/>
      <c r="F1" s="91"/>
      <c r="G1" s="4"/>
      <c r="L1" s="2" t="s">
        <v>52</v>
      </c>
      <c r="M1" t="s">
        <v>40</v>
      </c>
    </row>
    <row r="2" spans="1:14" ht="15.75" x14ac:dyDescent="0.5">
      <c r="B2" s="92" t="s">
        <v>46</v>
      </c>
      <c r="C2" s="92"/>
      <c r="D2" s="92"/>
      <c r="E2" s="92"/>
      <c r="F2" s="92"/>
      <c r="G2" s="4"/>
      <c r="L2" t="s">
        <v>11</v>
      </c>
      <c r="M2">
        <v>2015</v>
      </c>
    </row>
    <row r="3" spans="1:14" ht="3" customHeight="1" thickBot="1" x14ac:dyDescent="0.5">
      <c r="G3" s="4"/>
      <c r="L3" t="s">
        <v>13</v>
      </c>
      <c r="M3">
        <v>2016</v>
      </c>
    </row>
    <row r="4" spans="1:14" ht="27" customHeight="1" thickBot="1" x14ac:dyDescent="0.55000000000000004">
      <c r="A4" s="6"/>
      <c r="B4" s="7"/>
      <c r="C4" s="7"/>
      <c r="D4" s="72" t="s">
        <v>53</v>
      </c>
      <c r="E4" s="93"/>
      <c r="F4" s="94"/>
      <c r="G4" s="8" t="e">
        <f>E4-E7</f>
        <v>#VALUE!</v>
      </c>
      <c r="L4" t="s">
        <v>12</v>
      </c>
      <c r="M4">
        <v>2017</v>
      </c>
    </row>
    <row r="5" spans="1:14" s="11" customFormat="1" ht="27.6" customHeight="1" thickBot="1" x14ac:dyDescent="0.5">
      <c r="A5" s="95" t="s">
        <v>66</v>
      </c>
      <c r="B5" s="96"/>
      <c r="C5" s="48"/>
      <c r="D5" s="72" t="s">
        <v>23</v>
      </c>
      <c r="E5" s="97"/>
      <c r="F5" s="98"/>
      <c r="G5" s="9"/>
      <c r="H5" s="10"/>
      <c r="L5" t="s">
        <v>14</v>
      </c>
      <c r="M5">
        <v>2018</v>
      </c>
    </row>
    <row r="6" spans="1:14" s="11" customFormat="1" ht="30.6" customHeight="1" thickBot="1" x14ac:dyDescent="0.5">
      <c r="A6" s="95" t="s">
        <v>67</v>
      </c>
      <c r="B6" s="96"/>
      <c r="C6" s="48"/>
      <c r="D6" s="71" t="s">
        <v>77</v>
      </c>
      <c r="E6" s="73"/>
      <c r="F6" s="75"/>
      <c r="G6" s="9">
        <v>20</v>
      </c>
      <c r="H6" s="10"/>
      <c r="L6" t="s">
        <v>15</v>
      </c>
      <c r="M6">
        <v>2019</v>
      </c>
    </row>
    <row r="7" spans="1:14" s="11" customFormat="1" ht="22.15" customHeight="1" thickBot="1" x14ac:dyDescent="0.5">
      <c r="D7" s="12" t="s">
        <v>24</v>
      </c>
      <c r="E7" s="99" t="str">
        <f>IF(ISBLANK(F6)," ",(DATE(F6,(G7+1),G6)))</f>
        <v xml:space="preserve"> </v>
      </c>
      <c r="F7" s="100"/>
      <c r="G7" s="9">
        <f>MONTH(1&amp;LEFT(E6,3))</f>
        <v>1</v>
      </c>
      <c r="H7" s="10"/>
      <c r="L7" t="s">
        <v>16</v>
      </c>
      <c r="M7">
        <v>2020</v>
      </c>
    </row>
    <row r="8" spans="1:14" ht="11.45" customHeight="1" thickBot="1" x14ac:dyDescent="0.55000000000000004">
      <c r="A8" s="13"/>
      <c r="B8" s="14"/>
      <c r="C8" s="14"/>
      <c r="D8" s="13"/>
      <c r="E8" s="14"/>
      <c r="F8" s="14"/>
      <c r="G8" s="4"/>
      <c r="L8" t="s">
        <v>20</v>
      </c>
      <c r="M8">
        <v>2021</v>
      </c>
    </row>
    <row r="9" spans="1:14" ht="19.899999999999999" customHeight="1" x14ac:dyDescent="0.5">
      <c r="A9" s="15"/>
      <c r="B9" s="16"/>
      <c r="C9" s="101" t="s">
        <v>75</v>
      </c>
      <c r="D9" s="102"/>
      <c r="E9" s="103" t="str">
        <f>IF(ISBLANK(E6)," ",E6)</f>
        <v xml:space="preserve"> </v>
      </c>
      <c r="F9" s="104"/>
      <c r="G9" s="4"/>
      <c r="L9" t="s">
        <v>17</v>
      </c>
      <c r="M9">
        <v>2022</v>
      </c>
    </row>
    <row r="10" spans="1:14" ht="19.899999999999999" customHeight="1" x14ac:dyDescent="0.5">
      <c r="A10" s="17" t="s">
        <v>3</v>
      </c>
      <c r="B10" s="60" t="s">
        <v>76</v>
      </c>
      <c r="C10" s="105" t="s">
        <v>0</v>
      </c>
      <c r="D10" s="105"/>
      <c r="E10" s="106"/>
      <c r="F10" s="107"/>
      <c r="G10" s="4"/>
      <c r="L10" t="s">
        <v>18</v>
      </c>
      <c r="M10">
        <v>2023</v>
      </c>
    </row>
    <row r="11" spans="1:14" ht="19.899999999999999" customHeight="1" x14ac:dyDescent="0.5">
      <c r="A11" s="18" t="s">
        <v>5</v>
      </c>
      <c r="B11" s="60" t="s">
        <v>76</v>
      </c>
      <c r="C11" s="90" t="s">
        <v>78</v>
      </c>
      <c r="D11" s="90"/>
      <c r="E11" s="74"/>
      <c r="F11" s="19"/>
      <c r="G11" s="4"/>
      <c r="L11" t="s">
        <v>21</v>
      </c>
      <c r="M11">
        <v>2024</v>
      </c>
    </row>
    <row r="12" spans="1:14" ht="19.899999999999999" customHeight="1" x14ac:dyDescent="0.5">
      <c r="A12" s="18" t="s">
        <v>6</v>
      </c>
      <c r="B12" s="60" t="s">
        <v>76</v>
      </c>
      <c r="C12" s="90" t="s">
        <v>1</v>
      </c>
      <c r="D12" s="90"/>
      <c r="E12" s="74"/>
      <c r="F12" s="19"/>
      <c r="G12" s="4"/>
      <c r="L12" t="s">
        <v>22</v>
      </c>
      <c r="M12">
        <v>2025</v>
      </c>
    </row>
    <row r="13" spans="1:14" ht="19.899999999999999" customHeight="1" x14ac:dyDescent="0.5">
      <c r="A13" s="18" t="s">
        <v>7</v>
      </c>
      <c r="B13" s="60" t="s">
        <v>76</v>
      </c>
      <c r="C13" s="90" t="s">
        <v>72</v>
      </c>
      <c r="D13" s="90"/>
      <c r="E13" s="74"/>
      <c r="F13" s="19"/>
      <c r="G13" s="4"/>
      <c r="L13" t="s">
        <v>19</v>
      </c>
      <c r="M13">
        <v>2026</v>
      </c>
    </row>
    <row r="14" spans="1:14" ht="19.899999999999999" customHeight="1" x14ac:dyDescent="0.5">
      <c r="A14" s="17" t="s">
        <v>4</v>
      </c>
      <c r="B14" s="60" t="s">
        <v>76</v>
      </c>
      <c r="C14" s="105" t="s">
        <v>48</v>
      </c>
      <c r="D14" s="105"/>
      <c r="E14" s="111">
        <f>SUM(E11:E13)</f>
        <v>0</v>
      </c>
      <c r="F14" s="112"/>
      <c r="G14" s="4"/>
      <c r="L14"/>
      <c r="M14" s="1"/>
      <c r="N14"/>
    </row>
    <row r="15" spans="1:14" ht="19.899999999999999" customHeight="1" x14ac:dyDescent="0.5">
      <c r="A15" s="58" t="s">
        <v>8</v>
      </c>
      <c r="B15" s="60" t="s">
        <v>76</v>
      </c>
      <c r="C15" s="108" t="s">
        <v>2</v>
      </c>
      <c r="D15" s="108"/>
      <c r="E15" s="113">
        <f>E10-E14</f>
        <v>0</v>
      </c>
      <c r="F15" s="114"/>
      <c r="G15" s="4"/>
      <c r="L15"/>
      <c r="M15" s="1"/>
      <c r="N15"/>
    </row>
    <row r="16" spans="1:14" ht="19.899999999999999" customHeight="1" thickBot="1" x14ac:dyDescent="0.55000000000000004">
      <c r="A16" s="58" t="s">
        <v>9</v>
      </c>
      <c r="B16" s="68" t="s">
        <v>70</v>
      </c>
      <c r="C16" s="108" t="s">
        <v>95</v>
      </c>
      <c r="D16" s="108"/>
      <c r="E16" s="109">
        <f>E15</f>
        <v>0</v>
      </c>
      <c r="F16" s="110"/>
      <c r="G16" s="4"/>
      <c r="L16" t="s">
        <v>49</v>
      </c>
      <c r="M16" s="1"/>
      <c r="N16"/>
    </row>
    <row r="17" spans="1:14" s="4" customFormat="1" ht="19.899999999999999" customHeight="1" thickBot="1" x14ac:dyDescent="0.55000000000000004">
      <c r="A17" s="20" t="s">
        <v>10</v>
      </c>
      <c r="B17" s="82" t="s">
        <v>70</v>
      </c>
      <c r="C17" s="120" t="s">
        <v>97</v>
      </c>
      <c r="D17" s="120"/>
      <c r="E17" s="121">
        <f>ROUND(E16*0.02,2)</f>
        <v>0</v>
      </c>
      <c r="F17" s="122"/>
      <c r="L17" t="s">
        <v>50</v>
      </c>
      <c r="M17" s="1"/>
      <c r="N17"/>
    </row>
    <row r="18" spans="1:14" s="4" customFormat="1" ht="19.899999999999999" customHeight="1" x14ac:dyDescent="0.5">
      <c r="A18" s="78" t="s">
        <v>84</v>
      </c>
      <c r="B18" s="79" t="s">
        <v>70</v>
      </c>
      <c r="C18" s="123" t="s">
        <v>26</v>
      </c>
      <c r="D18" s="123"/>
      <c r="E18" s="80" t="str">
        <f>IF(ISBLANK(E10)," ",IF(E4&gt;(E7),E17*0.05,0))</f>
        <v xml:space="preserve"> </v>
      </c>
      <c r="F18" s="81"/>
      <c r="N18"/>
    </row>
    <row r="19" spans="1:14" s="4" customFormat="1" ht="19.899999999999999" customHeight="1" x14ac:dyDescent="0.5">
      <c r="A19" s="18" t="s">
        <v>85</v>
      </c>
      <c r="B19" s="60" t="s">
        <v>70</v>
      </c>
      <c r="C19" s="124" t="s">
        <v>82</v>
      </c>
      <c r="D19" s="124"/>
      <c r="E19" s="57" t="str">
        <f>IF(ISBLANK(F6)," ",IF($E$4&gt;($E$7+29),$E$17*0.05,0))</f>
        <v xml:space="preserve"> </v>
      </c>
      <c r="F19" s="52"/>
      <c r="N19"/>
    </row>
    <row r="20" spans="1:14" s="4" customFormat="1" ht="19.899999999999999" customHeight="1" x14ac:dyDescent="0.5">
      <c r="A20" s="18" t="s">
        <v>86</v>
      </c>
      <c r="B20" s="60" t="s">
        <v>70</v>
      </c>
      <c r="C20" s="124" t="s">
        <v>25</v>
      </c>
      <c r="D20" s="124"/>
      <c r="E20" s="57" t="str">
        <f>IF(ISBLANK(F6)," ",IF($E$4&gt;($E$7+59),$E$17*0.05,0))</f>
        <v xml:space="preserve"> </v>
      </c>
      <c r="F20" s="52"/>
      <c r="N20"/>
    </row>
    <row r="21" spans="1:14" s="4" customFormat="1" ht="19.899999999999999" customHeight="1" x14ac:dyDescent="0.5">
      <c r="A21" s="18" t="s">
        <v>87</v>
      </c>
      <c r="B21" s="60" t="s">
        <v>70</v>
      </c>
      <c r="C21" s="124" t="s">
        <v>47</v>
      </c>
      <c r="D21" s="124"/>
      <c r="E21" s="57" t="str">
        <f>IF(ISBLANK(F6)," ",IF($E$4&gt;($E$7+59),((($E$17*0.1)/365)*(G4-59)),0))</f>
        <v xml:space="preserve"> </v>
      </c>
      <c r="F21" s="52"/>
      <c r="N21"/>
    </row>
    <row r="22" spans="1:14" s="4" customFormat="1" ht="19.899999999999999" customHeight="1" thickBot="1" x14ac:dyDescent="0.55000000000000004">
      <c r="A22" s="58" t="s">
        <v>27</v>
      </c>
      <c r="B22" s="61" t="s">
        <v>70</v>
      </c>
      <c r="C22" s="115" t="s">
        <v>98</v>
      </c>
      <c r="D22" s="115"/>
      <c r="E22" s="109">
        <f>ROUND(SUM(E18:F21),2)</f>
        <v>0</v>
      </c>
      <c r="F22" s="110"/>
    </row>
    <row r="23" spans="1:14" s="4" customFormat="1" ht="19.899999999999999" customHeight="1" thickBot="1" x14ac:dyDescent="0.55000000000000004">
      <c r="A23" s="22" t="s">
        <v>28</v>
      </c>
      <c r="B23" s="23"/>
      <c r="C23" s="116" t="s">
        <v>99</v>
      </c>
      <c r="D23" s="117"/>
      <c r="E23" s="118">
        <f>E17+E22</f>
        <v>0</v>
      </c>
      <c r="F23" s="119"/>
      <c r="L23" s="5"/>
      <c r="M23" s="5"/>
    </row>
    <row r="24" spans="1:14" s="4" customFormat="1" ht="19.899999999999999" customHeight="1" x14ac:dyDescent="0.45">
      <c r="A24" s="29" t="s">
        <v>29</v>
      </c>
      <c r="B24" s="59" t="s">
        <v>71</v>
      </c>
      <c r="C24" s="125" t="s">
        <v>73</v>
      </c>
      <c r="D24" s="126"/>
      <c r="E24" s="137">
        <f>E15</f>
        <v>0</v>
      </c>
      <c r="F24" s="138"/>
      <c r="L24" s="5"/>
      <c r="M24" s="5"/>
    </row>
    <row r="25" spans="1:14" s="4" customFormat="1" ht="15.75" x14ac:dyDescent="0.45">
      <c r="A25" s="21" t="s">
        <v>30</v>
      </c>
      <c r="B25" s="60" t="s">
        <v>71</v>
      </c>
      <c r="C25" s="129" t="s">
        <v>100</v>
      </c>
      <c r="D25" s="130"/>
      <c r="E25" s="127">
        <f>E17</f>
        <v>0</v>
      </c>
      <c r="F25" s="128"/>
      <c r="L25" s="5"/>
      <c r="M25" s="5"/>
    </row>
    <row r="26" spans="1:14" s="4" customFormat="1" ht="19.899999999999999" customHeight="1" thickBot="1" x14ac:dyDescent="0.5">
      <c r="A26" s="67" t="s">
        <v>31</v>
      </c>
      <c r="B26" s="68" t="s">
        <v>71</v>
      </c>
      <c r="C26" s="66" t="s">
        <v>79</v>
      </c>
      <c r="D26" s="65"/>
      <c r="E26" s="131">
        <f>SUM(E24:F25)</f>
        <v>0</v>
      </c>
      <c r="F26" s="132"/>
      <c r="L26" s="5"/>
      <c r="M26" s="5"/>
    </row>
    <row r="27" spans="1:14" ht="19.899999999999999" customHeight="1" thickTop="1" x14ac:dyDescent="0.45">
      <c r="A27" s="69" t="s">
        <v>32</v>
      </c>
      <c r="B27" s="70" t="s">
        <v>71</v>
      </c>
      <c r="C27" s="135" t="s">
        <v>61</v>
      </c>
      <c r="D27" s="136"/>
      <c r="E27" s="133">
        <f>ROUND((E26*0.09),2)</f>
        <v>0</v>
      </c>
      <c r="F27" s="134"/>
      <c r="G27" s="4"/>
    </row>
    <row r="28" spans="1:14" ht="19.899999999999999" customHeight="1" x14ac:dyDescent="0.5">
      <c r="A28" s="18" t="s">
        <v>88</v>
      </c>
      <c r="B28" s="60" t="s">
        <v>71</v>
      </c>
      <c r="C28" s="90" t="s">
        <v>41</v>
      </c>
      <c r="D28" s="90"/>
      <c r="E28" s="57" t="str">
        <f>IF(ISBLANK(E10)," ",IF($E$4&gt;(E7),E27*0.05,0))</f>
        <v xml:space="preserve"> </v>
      </c>
      <c r="F28" s="52"/>
      <c r="G28" s="4"/>
      <c r="L28" s="4"/>
      <c r="M28" s="4"/>
    </row>
    <row r="29" spans="1:14" ht="19.899999999999999" customHeight="1" x14ac:dyDescent="0.5">
      <c r="A29" s="18" t="s">
        <v>89</v>
      </c>
      <c r="B29" s="60" t="s">
        <v>71</v>
      </c>
      <c r="C29" s="90" t="s">
        <v>42</v>
      </c>
      <c r="D29" s="90"/>
      <c r="E29" s="57" t="str">
        <f>IF(ISBLANK(F6)," ",IF($E$4&gt;($E$7+29),E27*0.05,0))</f>
        <v xml:space="preserve"> </v>
      </c>
      <c r="F29" s="52"/>
      <c r="G29" s="4"/>
    </row>
    <row r="30" spans="1:14" ht="19.899999999999999" customHeight="1" x14ac:dyDescent="0.5">
      <c r="A30" s="18" t="s">
        <v>90</v>
      </c>
      <c r="B30" s="60" t="s">
        <v>71</v>
      </c>
      <c r="C30" s="90" t="s">
        <v>43</v>
      </c>
      <c r="D30" s="90"/>
      <c r="E30" s="57" t="str">
        <f>IF(ISBLANK(F6)," ",IF($E$4&gt;($E$7+59),E27*0.05,0))</f>
        <v xml:space="preserve"> </v>
      </c>
      <c r="F30" s="52"/>
      <c r="G30" s="4"/>
    </row>
    <row r="31" spans="1:14" ht="19.899999999999999" customHeight="1" x14ac:dyDescent="0.5">
      <c r="A31" s="18" t="s">
        <v>91</v>
      </c>
      <c r="B31" s="60" t="s">
        <v>71</v>
      </c>
      <c r="C31" s="90" t="s">
        <v>44</v>
      </c>
      <c r="D31" s="90"/>
      <c r="E31" s="57" t="str">
        <f>IF(ISBLANK(F6)," ",IF($E$4&gt;($E$7+59),(((E27*0.1)/365)*(G4-59)),0))</f>
        <v xml:space="preserve"> </v>
      </c>
      <c r="F31" s="52"/>
      <c r="G31" s="4"/>
    </row>
    <row r="32" spans="1:14" s="4" customFormat="1" ht="19.899999999999999" customHeight="1" thickBot="1" x14ac:dyDescent="0.55000000000000004">
      <c r="A32" s="58" t="s">
        <v>33</v>
      </c>
      <c r="B32" s="61" t="s">
        <v>71</v>
      </c>
      <c r="C32" s="115" t="s">
        <v>94</v>
      </c>
      <c r="D32" s="115"/>
      <c r="E32" s="109">
        <f>ROUND(SUM(E28:E31),2)</f>
        <v>0</v>
      </c>
      <c r="F32" s="110"/>
      <c r="L32" s="5"/>
      <c r="M32" s="5"/>
    </row>
    <row r="33" spans="1:13" ht="19.899999999999999" customHeight="1" thickBot="1" x14ac:dyDescent="0.55000000000000004">
      <c r="A33" s="22" t="s">
        <v>36</v>
      </c>
      <c r="B33" s="23"/>
      <c r="C33" s="142" t="s">
        <v>74</v>
      </c>
      <c r="D33" s="142"/>
      <c r="E33" s="143">
        <f>E27+E32</f>
        <v>0</v>
      </c>
      <c r="F33" s="144"/>
      <c r="G33" s="4"/>
    </row>
    <row r="34" spans="1:13" ht="19.899999999999999" customHeight="1" x14ac:dyDescent="0.5">
      <c r="A34" s="62" t="s">
        <v>45</v>
      </c>
      <c r="B34" s="59" t="s">
        <v>71</v>
      </c>
      <c r="C34" s="24" t="s">
        <v>92</v>
      </c>
      <c r="D34" s="25"/>
      <c r="E34" s="76" t="str">
        <f>IF(ISBLANK(E10)," ",E33*(7/9))</f>
        <v xml:space="preserve"> </v>
      </c>
      <c r="F34" s="63"/>
      <c r="G34" s="4"/>
    </row>
    <row r="35" spans="1:13" ht="19.899999999999999" customHeight="1" thickBot="1" x14ac:dyDescent="0.55000000000000004">
      <c r="A35" s="26" t="s">
        <v>55</v>
      </c>
      <c r="B35" s="64" t="s">
        <v>71</v>
      </c>
      <c r="C35" s="145" t="s">
        <v>93</v>
      </c>
      <c r="D35" s="146"/>
      <c r="E35" s="77" t="str">
        <f>IF(ISBLANK(E10)," ",E33*(2/9))</f>
        <v xml:space="preserve"> </v>
      </c>
      <c r="F35" s="27"/>
      <c r="G35" s="4"/>
    </row>
    <row r="36" spans="1:13" ht="19.899999999999999" customHeight="1" thickBot="1" x14ac:dyDescent="0.5">
      <c r="A36" s="29" t="s">
        <v>56</v>
      </c>
      <c r="B36" s="147" t="s">
        <v>34</v>
      </c>
      <c r="C36" s="148"/>
      <c r="D36" s="49"/>
      <c r="G36" s="30"/>
    </row>
    <row r="37" spans="1:13" ht="22.15" customHeight="1" x14ac:dyDescent="0.45">
      <c r="A37" s="21" t="s">
        <v>57</v>
      </c>
      <c r="B37" s="140" t="s">
        <v>35</v>
      </c>
      <c r="C37" s="141"/>
      <c r="D37" s="50"/>
      <c r="E37" s="86" t="s">
        <v>63</v>
      </c>
      <c r="F37" s="54">
        <f>E33</f>
        <v>0</v>
      </c>
      <c r="G37" s="31"/>
      <c r="H37" s="31"/>
      <c r="L37" s="4"/>
      <c r="M37" s="4"/>
    </row>
    <row r="38" spans="1:13" ht="21" customHeight="1" x14ac:dyDescent="0.45">
      <c r="A38" s="21" t="s">
        <v>58</v>
      </c>
      <c r="B38" s="140" t="s">
        <v>80</v>
      </c>
      <c r="C38" s="141"/>
      <c r="D38" s="32" t="str">
        <f>IF(ISBLANK(D37)," ",D37/D36)</f>
        <v xml:space="preserve"> </v>
      </c>
      <c r="E38" s="87" t="s">
        <v>64</v>
      </c>
      <c r="F38" s="55">
        <f>E23</f>
        <v>0</v>
      </c>
      <c r="G38" s="33"/>
      <c r="H38" s="30"/>
      <c r="L38" s="4"/>
      <c r="M38" s="4"/>
    </row>
    <row r="39" spans="1:13" ht="31.15" customHeight="1" thickBot="1" x14ac:dyDescent="0.5">
      <c r="A39" s="34" t="s">
        <v>59</v>
      </c>
      <c r="B39" s="149" t="s">
        <v>81</v>
      </c>
      <c r="C39" s="150"/>
      <c r="D39" s="51" t="s">
        <v>51</v>
      </c>
      <c r="E39" s="88" t="s">
        <v>65</v>
      </c>
      <c r="F39" s="56">
        <f>SUM(F37:F38)</f>
        <v>0</v>
      </c>
      <c r="G39" s="4"/>
      <c r="L39" s="4"/>
      <c r="M39" s="4"/>
    </row>
    <row r="40" spans="1:13" ht="21.75" customHeight="1" x14ac:dyDescent="0.5">
      <c r="A40" s="35"/>
      <c r="B40" s="36"/>
      <c r="C40" s="37"/>
      <c r="D40" s="37"/>
      <c r="E40" s="7"/>
      <c r="F40" s="28"/>
      <c r="G40" s="4"/>
      <c r="L40" s="4"/>
      <c r="M40" s="4"/>
    </row>
    <row r="41" spans="1:13" s="4" customFormat="1" ht="15.75" x14ac:dyDescent="0.5">
      <c r="A41" s="38"/>
      <c r="B41" s="36"/>
      <c r="C41" s="37"/>
      <c r="D41" s="37"/>
      <c r="E41" s="7"/>
      <c r="F41" s="28"/>
    </row>
    <row r="42" spans="1:13" s="4" customFormat="1" ht="15.75" x14ac:dyDescent="0.5">
      <c r="A42" s="38"/>
      <c r="B42" s="36"/>
      <c r="C42" s="37"/>
      <c r="D42" s="37"/>
      <c r="E42" s="7"/>
      <c r="F42" s="28"/>
    </row>
    <row r="43" spans="1:13" s="4" customFormat="1" ht="14.45" customHeight="1" x14ac:dyDescent="0.5">
      <c r="A43" s="7"/>
      <c r="B43" s="7"/>
      <c r="C43" s="7"/>
      <c r="D43" s="7"/>
      <c r="E43" s="7"/>
      <c r="F43" s="28"/>
    </row>
    <row r="44" spans="1:13" s="4" customFormat="1" ht="14.45" customHeight="1" x14ac:dyDescent="0.5">
      <c r="A44" s="7"/>
      <c r="B44" s="7"/>
      <c r="C44" s="7"/>
      <c r="D44" s="7"/>
      <c r="E44" s="7"/>
      <c r="F44" s="28"/>
    </row>
    <row r="45" spans="1:13" s="4" customFormat="1" ht="14.45" customHeight="1" x14ac:dyDescent="0.5">
      <c r="A45" s="7"/>
      <c r="B45" s="7"/>
      <c r="C45" s="7"/>
      <c r="D45" s="7"/>
      <c r="E45" s="7"/>
      <c r="F45" s="28"/>
    </row>
    <row r="46" spans="1:13" s="4" customFormat="1" ht="14.45" customHeight="1" x14ac:dyDescent="0.5">
      <c r="A46" s="7"/>
      <c r="B46" s="7"/>
      <c r="C46" s="7"/>
      <c r="D46" s="7"/>
      <c r="E46" s="7"/>
      <c r="F46" s="28"/>
    </row>
    <row r="47" spans="1:13" s="4" customFormat="1" ht="14.45" customHeight="1" x14ac:dyDescent="0.5">
      <c r="A47" s="7"/>
      <c r="B47" s="7"/>
      <c r="C47" s="7"/>
      <c r="D47" s="7"/>
      <c r="E47" s="7"/>
      <c r="F47" s="28"/>
    </row>
    <row r="48" spans="1:13" s="4" customFormat="1" ht="17.45" customHeight="1" x14ac:dyDescent="0.45">
      <c r="A48" s="5"/>
      <c r="B48" s="5"/>
      <c r="C48" s="5"/>
      <c r="D48" s="5"/>
      <c r="E48" s="5"/>
      <c r="F48" s="33"/>
    </row>
    <row r="49" spans="1:13" s="4" customFormat="1" ht="42.4" customHeight="1" x14ac:dyDescent="0.5">
      <c r="A49" s="139" t="s">
        <v>68</v>
      </c>
      <c r="B49" s="139"/>
      <c r="C49" s="139"/>
      <c r="D49" s="39"/>
      <c r="E49" s="40"/>
      <c r="F49" s="40"/>
      <c r="G49" s="30"/>
    </row>
    <row r="50" spans="1:13" s="4" customFormat="1" ht="28.15" customHeight="1" x14ac:dyDescent="0.5">
      <c r="A50" s="139" t="s">
        <v>69</v>
      </c>
      <c r="B50" s="139"/>
      <c r="C50" s="139"/>
      <c r="D50" s="39"/>
      <c r="E50" s="41" t="s">
        <v>54</v>
      </c>
      <c r="F50" s="39"/>
      <c r="G50" s="42"/>
    </row>
    <row r="51" spans="1:13" s="4" customFormat="1" ht="28.15" customHeight="1" x14ac:dyDescent="0.5">
      <c r="A51" s="139" t="s">
        <v>60</v>
      </c>
      <c r="B51" s="139"/>
      <c r="C51" s="139"/>
      <c r="D51" s="39"/>
      <c r="E51" s="41" t="s">
        <v>37</v>
      </c>
      <c r="F51" s="43"/>
      <c r="G51" s="44"/>
    </row>
    <row r="52" spans="1:13" s="4" customFormat="1" ht="28.15" customHeight="1" x14ac:dyDescent="0.5">
      <c r="A52" s="45" t="s">
        <v>62</v>
      </c>
      <c r="B52" s="46"/>
      <c r="C52" s="46"/>
      <c r="D52" s="47" t="s">
        <v>38</v>
      </c>
      <c r="E52" s="53" t="s">
        <v>39</v>
      </c>
      <c r="F52" s="83"/>
      <c r="G52" s="42"/>
    </row>
    <row r="53" spans="1:13" s="4" customFormat="1" ht="30.75" customHeight="1" x14ac:dyDescent="0.45">
      <c r="A53" s="89" t="s">
        <v>83</v>
      </c>
      <c r="B53" s="89"/>
      <c r="C53" s="89"/>
      <c r="D53" s="89"/>
      <c r="E53" s="89"/>
      <c r="F53" s="89"/>
      <c r="G53" s="42"/>
      <c r="L53" s="5"/>
      <c r="M53" s="5"/>
    </row>
    <row r="54" spans="1:13" ht="11.45" customHeight="1" x14ac:dyDescent="0.45">
      <c r="A54" s="5"/>
      <c r="D54" s="5"/>
    </row>
    <row r="55" spans="1:13" ht="22.15" customHeight="1" x14ac:dyDescent="0.45">
      <c r="A55" s="5"/>
      <c r="D55" s="5"/>
    </row>
    <row r="57" spans="1:13" s="84" customFormat="1" x14ac:dyDescent="0.45">
      <c r="H57" s="85"/>
    </row>
  </sheetData>
  <sheetProtection algorithmName="SHA-512" hashValue="NvfQpCl2tWNtIN8Kq3aNusAs1rYCvy1yyEKj/g9Kwb3qHmPoi3kLkDZkfYjcGXsBo03dgSg2rgmeoZey9fXFCA==" saltValue="j5YpksBpBT1pKcb7g5KeSw==" spinCount="100000" sheet="1" selectLockedCells="1"/>
  <protectedRanges>
    <protectedRange sqref="C5:C6 E4:E5 E6:F6 E10:E15 D36:D37 D39" name="Entries"/>
  </protectedRanges>
  <mergeCells count="54">
    <mergeCell ref="E33:F33"/>
    <mergeCell ref="C35:D35"/>
    <mergeCell ref="B36:C36"/>
    <mergeCell ref="B37:C37"/>
    <mergeCell ref="B39:C39"/>
    <mergeCell ref="A49:C49"/>
    <mergeCell ref="A50:C50"/>
    <mergeCell ref="A51:C51"/>
    <mergeCell ref="B38:C38"/>
    <mergeCell ref="C28:D28"/>
    <mergeCell ref="C29:D29"/>
    <mergeCell ref="C30:D30"/>
    <mergeCell ref="C31:D31"/>
    <mergeCell ref="C32:D32"/>
    <mergeCell ref="C33:D33"/>
    <mergeCell ref="E32:F32"/>
    <mergeCell ref="C24:D24"/>
    <mergeCell ref="E25:F25"/>
    <mergeCell ref="C25:D25"/>
    <mergeCell ref="E26:F26"/>
    <mergeCell ref="E27:F27"/>
    <mergeCell ref="C27:D27"/>
    <mergeCell ref="E24:F24"/>
    <mergeCell ref="C22:D22"/>
    <mergeCell ref="E22:F22"/>
    <mergeCell ref="C23:D23"/>
    <mergeCell ref="E23:F23"/>
    <mergeCell ref="C17:D17"/>
    <mergeCell ref="E17:F17"/>
    <mergeCell ref="C18:D18"/>
    <mergeCell ref="C19:D19"/>
    <mergeCell ref="C20:D20"/>
    <mergeCell ref="C21:D21"/>
    <mergeCell ref="C15:D15"/>
    <mergeCell ref="E16:F16"/>
    <mergeCell ref="C16:D16"/>
    <mergeCell ref="E14:F14"/>
    <mergeCell ref="E15:F15"/>
    <mergeCell ref="A53:F53"/>
    <mergeCell ref="C12:D12"/>
    <mergeCell ref="B1:F1"/>
    <mergeCell ref="B2:F2"/>
    <mergeCell ref="E4:F4"/>
    <mergeCell ref="A5:B5"/>
    <mergeCell ref="E5:F5"/>
    <mergeCell ref="A6:B6"/>
    <mergeCell ref="E7:F7"/>
    <mergeCell ref="C9:D9"/>
    <mergeCell ref="E9:F9"/>
    <mergeCell ref="C10:D10"/>
    <mergeCell ref="E10:F10"/>
    <mergeCell ref="C11:D11"/>
    <mergeCell ref="C13:D13"/>
    <mergeCell ref="C14:D14"/>
  </mergeCells>
  <dataValidations count="3">
    <dataValidation type="list" allowBlank="1" showInputMessage="1" showErrorMessage="1" sqref="E6" xr:uid="{00000000-0002-0000-0000-000000000000}">
      <formula1>$L$2:$L$13</formula1>
    </dataValidation>
    <dataValidation type="list" allowBlank="1" showInputMessage="1" showErrorMessage="1" sqref="F6" xr:uid="{00000000-0002-0000-0000-000001000000}">
      <formula1>$M$2:$M$13</formula1>
    </dataValidation>
    <dataValidation type="list" allowBlank="1" showInputMessage="1" showErrorMessage="1" sqref="D39" xr:uid="{00000000-0002-0000-0000-000002000000}">
      <formula1>$L$16:$L$17</formula1>
    </dataValidation>
  </dataValidations>
  <printOptions horizontalCentered="1"/>
  <pageMargins left="0.95" right="0.95" top="0.25" bottom="0.25" header="0.3" footer="0.3"/>
  <pageSetup scale="68" orientation="portrait" r:id="rId1"/>
  <headerFooter>
    <oddHeader>&amp;L&amp;G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Macro1">
                <anchor moveWithCells="1" sizeWithCells="1">
                  <from>
                    <xdr:col>5</xdr:col>
                    <xdr:colOff>57150</xdr:colOff>
                    <xdr:row>0</xdr:row>
                    <xdr:rowOff>95250</xdr:rowOff>
                  </from>
                  <to>
                    <xdr:col>5</xdr:col>
                    <xdr:colOff>876300</xdr:colOff>
                    <xdr:row>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TPID and HOT Form (Secure)</vt:lpstr>
      <vt:lpstr>'TPID and HOT Form (Secure)'!Print_Area</vt:lpstr>
    </vt:vector>
  </TitlesOfParts>
  <Company>City of Arlington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Williams</dc:creator>
  <cp:lastModifiedBy>Lisa Williams</cp:lastModifiedBy>
  <cp:lastPrinted>2023-01-02T23:39:48Z</cp:lastPrinted>
  <dcterms:created xsi:type="dcterms:W3CDTF">2016-08-11T16:23:05Z</dcterms:created>
  <dcterms:modified xsi:type="dcterms:W3CDTF">2023-09-13T15:16:28Z</dcterms:modified>
</cp:coreProperties>
</file>